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3756" windowHeight="4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<sst xmlns="http://schemas.openxmlformats.org/spreadsheetml/2006/main" count="105" uniqueCount="27">
  <si>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CONTRACTARE 2021</t>
  </si>
  <si>
    <t>AUGUST</t>
  </si>
  <si>
    <t>Criteriul</t>
  </si>
  <si>
    <t>Subcriteriul</t>
  </si>
  <si>
    <t>Indicatori / Punctaje</t>
  </si>
  <si>
    <t>SC TUSNAD SA</t>
  </si>
  <si>
    <t>SC HB HOTELS SA</t>
  </si>
  <si>
    <t>SPITALUL JUDETEAN MCIUC</t>
  </si>
  <si>
    <t>SPITALUL MUNICIPAL ODORHEI</t>
  </si>
  <si>
    <t>FUND MENS SANA CM CARTA</t>
  </si>
  <si>
    <t xml:space="preserve">TOTAL PUNCTE REALIZATE </t>
  </si>
  <si>
    <t>VALOAREA UNUI PUNCT RECA/JUDET</t>
  </si>
  <si>
    <t>Evaluarea capacitatii resurselor tehnice 50%</t>
  </si>
  <si>
    <t xml:space="preserve">Evaluarea capacitatii resurselor tehnice </t>
  </si>
  <si>
    <t>Punctaj cf.eval.</t>
  </si>
  <si>
    <t>Evaluarea salii de kinetoterapie</t>
  </si>
  <si>
    <t>Punctaj</t>
  </si>
  <si>
    <t>Evaluarea bazinului de hidrokinetoterapie</t>
  </si>
  <si>
    <t>TOTAL PUNCTAJ OBTINUT</t>
  </si>
  <si>
    <t>SUMA OBTINUTA</t>
  </si>
  <si>
    <t>Evaluarea resurselor umane 50%</t>
  </si>
  <si>
    <t>PUNCTAJ RESURSE UMANE</t>
  </si>
  <si>
    <t xml:space="preserve">  PUNCTAJ AFERENT  Programului de activitate săptămânal al bazei de tratament </t>
  </si>
  <si>
    <t>SUMA DE CONTRACT REVENITA CONF. CRITERIILOR</t>
  </si>
  <si>
    <t>SEPTEMBRIE</t>
  </si>
  <si>
    <t>OCTOMBRIE</t>
  </si>
  <si>
    <t>NOIEMBRIE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</si>
</sst>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#,##0.000"/>
  </numFmts>
  <fonts count="9">
    <font>
      <sz val="10"/>
      <name val="Arial"/>
      <family val="0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" fontId="2" fillId="3" borderId="0" xfId="0" applyNumberFormat="1" applyFont="1" applyFill="1" applyAlignment="1">
      <alignment/>
    </xf>
    <xf numFmtId="0" fontId="3" fillId="0" borderId="0" xfId="0" applyFont="1" applyAlignment="1">
      <alignment/>
    </xf>
    <xf numFmtId="17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4" fontId="5" fillId="0" borderId="0" xfId="17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3" fillId="7" borderId="8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 wrapText="1"/>
    </xf>
    <xf numFmtId="2" fontId="8" fillId="6" borderId="7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68"/>
  <sheetViews>
    <sheetView tabSelected="1" workbookViewId="0" topLeftCell="A1">
      <selection activeCell="C87" sqref="C87"/>
    </sheetView>
  </sheetViews>
  <sheetFormatPr defaultColWidth="9.140625" defaultRowHeight="12.75"/>
  <cols>
    <col min="1" max="1" width="37.00390625" style="0" bestFit="1" customWidth="1"/>
    <col min="2" max="5" width="14.7109375" style="0" bestFit="1" customWidth="1"/>
    <col min="7" max="7" width="9.00390625" style="0" bestFit="1" customWidth="1"/>
    <col min="10" max="10" width="13.140625" style="0" bestFit="1" customWidth="1"/>
    <col min="11" max="11" width="14.7109375" style="0" bestFit="1" customWidth="1"/>
  </cols>
  <sheetData>
    <row r="4" spans="1:11" ht="22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7" spans="1:11" ht="18">
      <c r="A7" s="3" t="s">
        <v>1</v>
      </c>
      <c r="I7" s="4"/>
      <c r="J7" s="5" t="str">
        <f>A7</f>
        <v>AUGUST</v>
      </c>
      <c r="K7" s="6">
        <v>78436.73499999999</v>
      </c>
    </row>
    <row r="8" ht="14.25" thickBot="1">
      <c r="K8" s="7"/>
    </row>
    <row r="9" spans="1:11" ht="79.5" thickBot="1">
      <c r="A9" s="8" t="s">
        <v>2</v>
      </c>
      <c r="B9" s="8" t="s">
        <v>3</v>
      </c>
      <c r="C9" s="8" t="s">
        <v>4</v>
      </c>
      <c r="D9" s="9" t="s">
        <v>5</v>
      </c>
      <c r="E9" s="9" t="s">
        <v>6</v>
      </c>
      <c r="F9" s="9" t="s">
        <v>7</v>
      </c>
      <c r="G9" s="10" t="s">
        <v>8</v>
      </c>
      <c r="H9" s="9" t="s">
        <v>9</v>
      </c>
      <c r="I9" s="11"/>
      <c r="J9" s="12" t="s">
        <v>10</v>
      </c>
      <c r="K9" s="13" t="s">
        <v>11</v>
      </c>
    </row>
    <row r="10" spans="1:11" ht="53.25" thickBot="1">
      <c r="A10" s="66" t="s">
        <v>12</v>
      </c>
      <c r="B10" s="14" t="s">
        <v>13</v>
      </c>
      <c r="C10" s="15" t="s">
        <v>14</v>
      </c>
      <c r="D10" s="16">
        <v>116</v>
      </c>
      <c r="E10" s="16">
        <v>90</v>
      </c>
      <c r="F10" s="16">
        <v>122.13</v>
      </c>
      <c r="G10" s="16">
        <v>40</v>
      </c>
      <c r="H10" s="16">
        <v>55</v>
      </c>
      <c r="I10" s="17"/>
      <c r="J10" s="18">
        <f>SUM(D10:I10)</f>
        <v>423.13</v>
      </c>
      <c r="K10" s="59">
        <f>$K7*50%/J13</f>
        <v>62.33746205076851</v>
      </c>
    </row>
    <row r="11" spans="1:11" ht="39.75" thickBot="1">
      <c r="A11" s="67"/>
      <c r="B11" s="19" t="s">
        <v>15</v>
      </c>
      <c r="C11" s="20" t="s">
        <v>16</v>
      </c>
      <c r="D11" s="21">
        <v>20</v>
      </c>
      <c r="E11" s="21">
        <v>20</v>
      </c>
      <c r="F11" s="21">
        <v>40</v>
      </c>
      <c r="G11" s="21">
        <v>40</v>
      </c>
      <c r="H11" s="21">
        <v>40</v>
      </c>
      <c r="I11" s="22"/>
      <c r="J11" s="23">
        <f aca="true" t="shared" si="0" ref="J11:J18">SUM(D11:I11)</f>
        <v>160</v>
      </c>
      <c r="K11" s="60"/>
    </row>
    <row r="12" spans="1:11" ht="53.25" thickBot="1">
      <c r="A12" s="67"/>
      <c r="B12" s="19" t="s">
        <v>17</v>
      </c>
      <c r="C12" s="24" t="s">
        <v>16</v>
      </c>
      <c r="D12" s="25">
        <v>8</v>
      </c>
      <c r="E12" s="25">
        <v>8</v>
      </c>
      <c r="F12" s="25">
        <v>0</v>
      </c>
      <c r="G12" s="25">
        <v>0</v>
      </c>
      <c r="H12" s="25">
        <v>30</v>
      </c>
      <c r="I12" s="22"/>
      <c r="J12" s="26">
        <f t="shared" si="0"/>
        <v>46</v>
      </c>
      <c r="K12" s="60"/>
    </row>
    <row r="13" spans="1:11" ht="13.5" thickBot="1">
      <c r="A13" s="67"/>
      <c r="B13" s="62" t="s">
        <v>18</v>
      </c>
      <c r="C13" s="63"/>
      <c r="D13" s="27">
        <f>D10+D11+D12</f>
        <v>144</v>
      </c>
      <c r="E13" s="27">
        <f>E10+E11+E12</f>
        <v>118</v>
      </c>
      <c r="F13" s="27">
        <f>F10+F11+F12</f>
        <v>162.13</v>
      </c>
      <c r="G13" s="28">
        <f>G10+G11+G12</f>
        <v>80</v>
      </c>
      <c r="H13" s="28">
        <f>H10+H11+H12</f>
        <v>125</v>
      </c>
      <c r="I13" s="29"/>
      <c r="J13" s="30">
        <f t="shared" si="0"/>
        <v>629.13</v>
      </c>
      <c r="K13" s="60"/>
    </row>
    <row r="14" spans="1:11" ht="13.5" thickBot="1">
      <c r="A14" s="68"/>
      <c r="B14" s="69" t="s">
        <v>19</v>
      </c>
      <c r="C14" s="70"/>
      <c r="D14" s="31">
        <f>D13*$K10</f>
        <v>8976.594535310665</v>
      </c>
      <c r="E14" s="31">
        <f>E13*$K10</f>
        <v>7355.820521990684</v>
      </c>
      <c r="F14" s="31">
        <f>F13*$K10</f>
        <v>10106.772722291098</v>
      </c>
      <c r="G14" s="32">
        <f>G13*$K10</f>
        <v>4986.996964061481</v>
      </c>
      <c r="H14" s="32">
        <f>H13*$K10</f>
        <v>7792.182756346064</v>
      </c>
      <c r="I14" s="29"/>
      <c r="J14" s="33">
        <f t="shared" si="0"/>
        <v>39218.36749999999</v>
      </c>
      <c r="K14" s="61"/>
    </row>
    <row r="15" spans="1:11" ht="13.5" thickBot="1">
      <c r="A15" s="54" t="s">
        <v>20</v>
      </c>
      <c r="B15" s="57" t="s">
        <v>21</v>
      </c>
      <c r="C15" s="58"/>
      <c r="D15" s="34">
        <v>203</v>
      </c>
      <c r="E15" s="34">
        <v>93</v>
      </c>
      <c r="F15" s="34">
        <v>115.91</v>
      </c>
      <c r="G15" s="34">
        <v>26.39</v>
      </c>
      <c r="H15" s="34">
        <v>78</v>
      </c>
      <c r="I15" s="35"/>
      <c r="J15" s="36">
        <f t="shared" si="0"/>
        <v>516.3</v>
      </c>
      <c r="K15" s="59">
        <f>$K7*50%/J17</f>
        <v>74.65899010089473</v>
      </c>
    </row>
    <row r="16" spans="1:11" ht="13.5" thickBot="1">
      <c r="A16" s="55"/>
      <c r="B16" s="57" t="s">
        <v>22</v>
      </c>
      <c r="C16" s="58"/>
      <c r="D16" s="34">
        <v>2</v>
      </c>
      <c r="E16" s="34">
        <v>2</v>
      </c>
      <c r="F16" s="34">
        <v>2</v>
      </c>
      <c r="G16" s="34">
        <v>1</v>
      </c>
      <c r="H16" s="34">
        <v>2</v>
      </c>
      <c r="I16" s="35"/>
      <c r="J16" s="36">
        <f t="shared" si="0"/>
        <v>9</v>
      </c>
      <c r="K16" s="60"/>
    </row>
    <row r="17" spans="1:11" ht="13.5" thickBot="1">
      <c r="A17" s="55"/>
      <c r="B17" s="62" t="s">
        <v>18</v>
      </c>
      <c r="C17" s="63"/>
      <c r="D17" s="27">
        <f>D15+D16</f>
        <v>205</v>
      </c>
      <c r="E17" s="27">
        <f>E15+E16</f>
        <v>95</v>
      </c>
      <c r="F17" s="27">
        <f>F15+F16</f>
        <v>117.91</v>
      </c>
      <c r="G17" s="27">
        <f>G15+G16</f>
        <v>27.39</v>
      </c>
      <c r="H17" s="27">
        <f>H15+H16</f>
        <v>80</v>
      </c>
      <c r="I17" s="29"/>
      <c r="J17" s="37">
        <f t="shared" si="0"/>
        <v>525.3</v>
      </c>
      <c r="K17" s="60"/>
    </row>
    <row r="18" spans="1:11" ht="13.5" thickBot="1">
      <c r="A18" s="56"/>
      <c r="B18" s="64" t="s">
        <v>19</v>
      </c>
      <c r="C18" s="65"/>
      <c r="D18" s="38">
        <f>D17*$K15</f>
        <v>15305.09297068342</v>
      </c>
      <c r="E18" s="38">
        <f>E17*$K15</f>
        <v>7092.604059584999</v>
      </c>
      <c r="F18" s="38">
        <f>F17*$K15</f>
        <v>8803.041522796497</v>
      </c>
      <c r="G18" s="39">
        <f>G17*$K15</f>
        <v>2044.9097388635066</v>
      </c>
      <c r="H18" s="39">
        <f>H17*$K15</f>
        <v>5972.719208071578</v>
      </c>
      <c r="I18" s="29"/>
      <c r="J18" s="40">
        <f t="shared" si="0"/>
        <v>39218.3675</v>
      </c>
      <c r="K18" s="61"/>
    </row>
    <row r="19" spans="1:10" ht="12.75">
      <c r="A19" s="46" t="s">
        <v>23</v>
      </c>
      <c r="B19" s="47"/>
      <c r="C19" s="48"/>
      <c r="D19" s="52">
        <f>D14+D18</f>
        <v>24281.687505994087</v>
      </c>
      <c r="E19" s="52">
        <f>E14+E18</f>
        <v>14448.424581575684</v>
      </c>
      <c r="F19" s="52">
        <f>F14+F18</f>
        <v>18909.814245087597</v>
      </c>
      <c r="G19" s="41">
        <f>G14+G18</f>
        <v>7031.906702924987</v>
      </c>
      <c r="H19" s="41">
        <f>H14+H18</f>
        <v>13764.90196441764</v>
      </c>
      <c r="I19" s="43"/>
      <c r="J19" s="44">
        <f>SUM(D19:I20)</f>
        <v>78436.73499999999</v>
      </c>
    </row>
    <row r="20" spans="1:10" ht="13.5" thickBot="1">
      <c r="A20" s="49"/>
      <c r="B20" s="50"/>
      <c r="C20" s="51"/>
      <c r="D20" s="53"/>
      <c r="E20" s="53"/>
      <c r="F20" s="53"/>
      <c r="G20" s="42"/>
      <c r="H20" s="42"/>
      <c r="I20" s="43"/>
      <c r="J20" s="45"/>
    </row>
    <row r="23" spans="1:11" ht="18">
      <c r="A23" s="3" t="s">
        <v>24</v>
      </c>
      <c r="I23" s="4"/>
      <c r="J23" s="5" t="str">
        <f>A23</f>
        <v>SEPTEMBRIE</v>
      </c>
      <c r="K23" s="6">
        <v>78436.73499999999</v>
      </c>
    </row>
    <row r="24" ht="14.25" thickBot="1">
      <c r="K24" s="7"/>
    </row>
    <row r="25" spans="1:11" ht="79.5" thickBot="1">
      <c r="A25" s="8" t="s">
        <v>2</v>
      </c>
      <c r="B25" s="8" t="s">
        <v>3</v>
      </c>
      <c r="C25" s="8" t="s">
        <v>4</v>
      </c>
      <c r="D25" s="9" t="s">
        <v>5</v>
      </c>
      <c r="E25" s="9" t="s">
        <v>6</v>
      </c>
      <c r="F25" s="9" t="s">
        <v>7</v>
      </c>
      <c r="G25" s="10" t="s">
        <v>8</v>
      </c>
      <c r="H25" s="9" t="s">
        <v>9</v>
      </c>
      <c r="I25" s="11"/>
      <c r="J25" s="12" t="s">
        <v>10</v>
      </c>
      <c r="K25" s="13" t="s">
        <v>11</v>
      </c>
    </row>
    <row r="26" spans="1:11" ht="53.25" thickBot="1">
      <c r="A26" s="66" t="s">
        <v>12</v>
      </c>
      <c r="B26" s="14" t="s">
        <v>13</v>
      </c>
      <c r="C26" s="15" t="s">
        <v>14</v>
      </c>
      <c r="D26" s="16">
        <v>116</v>
      </c>
      <c r="E26" s="16">
        <v>90</v>
      </c>
      <c r="F26" s="16">
        <v>122.13</v>
      </c>
      <c r="G26" s="16">
        <v>40</v>
      </c>
      <c r="H26" s="16">
        <v>55</v>
      </c>
      <c r="I26" s="17"/>
      <c r="J26" s="18">
        <f>SUM(D26:I26)</f>
        <v>423.13</v>
      </c>
      <c r="K26" s="59">
        <f>$K23*50%/J29</f>
        <v>62.33746205076851</v>
      </c>
    </row>
    <row r="27" spans="1:11" ht="39.75" thickBot="1">
      <c r="A27" s="67"/>
      <c r="B27" s="19" t="s">
        <v>15</v>
      </c>
      <c r="C27" s="20" t="s">
        <v>16</v>
      </c>
      <c r="D27" s="21">
        <v>20</v>
      </c>
      <c r="E27" s="21">
        <v>20</v>
      </c>
      <c r="F27" s="21">
        <v>40</v>
      </c>
      <c r="G27" s="21">
        <v>40</v>
      </c>
      <c r="H27" s="21">
        <v>40</v>
      </c>
      <c r="I27" s="22"/>
      <c r="J27" s="23">
        <f aca="true" t="shared" si="1" ref="J27:J34">SUM(D27:I27)</f>
        <v>160</v>
      </c>
      <c r="K27" s="60"/>
    </row>
    <row r="28" spans="1:11" ht="53.25" thickBot="1">
      <c r="A28" s="67"/>
      <c r="B28" s="19" t="s">
        <v>17</v>
      </c>
      <c r="C28" s="24" t="s">
        <v>16</v>
      </c>
      <c r="D28" s="25">
        <v>8</v>
      </c>
      <c r="E28" s="25">
        <v>8</v>
      </c>
      <c r="F28" s="25">
        <v>0</v>
      </c>
      <c r="G28" s="25">
        <v>0</v>
      </c>
      <c r="H28" s="25">
        <v>30</v>
      </c>
      <c r="I28" s="22"/>
      <c r="J28" s="26">
        <f t="shared" si="1"/>
        <v>46</v>
      </c>
      <c r="K28" s="60"/>
    </row>
    <row r="29" spans="1:11" ht="13.5" thickBot="1">
      <c r="A29" s="67"/>
      <c r="B29" s="62" t="s">
        <v>18</v>
      </c>
      <c r="C29" s="63"/>
      <c r="D29" s="27">
        <f>D26+D27+D28</f>
        <v>144</v>
      </c>
      <c r="E29" s="27">
        <f>E26+E27+E28</f>
        <v>118</v>
      </c>
      <c r="F29" s="27">
        <f>F26+F27+F28</f>
        <v>162.13</v>
      </c>
      <c r="G29" s="28">
        <f>G26+G27+G28</f>
        <v>80</v>
      </c>
      <c r="H29" s="28">
        <f>H26+H27+H28</f>
        <v>125</v>
      </c>
      <c r="I29" s="29"/>
      <c r="J29" s="30">
        <f t="shared" si="1"/>
        <v>629.13</v>
      </c>
      <c r="K29" s="60"/>
    </row>
    <row r="30" spans="1:11" ht="13.5" thickBot="1">
      <c r="A30" s="68"/>
      <c r="B30" s="69" t="s">
        <v>19</v>
      </c>
      <c r="C30" s="70"/>
      <c r="D30" s="31">
        <f>D29*$K26</f>
        <v>8976.594535310665</v>
      </c>
      <c r="E30" s="31">
        <f>E29*$K26</f>
        <v>7355.820521990684</v>
      </c>
      <c r="F30" s="31">
        <f>F29*$K26</f>
        <v>10106.772722291098</v>
      </c>
      <c r="G30" s="32">
        <f>G29*$K26</f>
        <v>4986.996964061481</v>
      </c>
      <c r="H30" s="32">
        <f>H29*$K26</f>
        <v>7792.182756346064</v>
      </c>
      <c r="I30" s="29"/>
      <c r="J30" s="33">
        <f t="shared" si="1"/>
        <v>39218.36749999999</v>
      </c>
      <c r="K30" s="61"/>
    </row>
    <row r="31" spans="1:11" ht="13.5" thickBot="1">
      <c r="A31" s="54" t="s">
        <v>20</v>
      </c>
      <c r="B31" s="57" t="s">
        <v>21</v>
      </c>
      <c r="C31" s="58"/>
      <c r="D31" s="34">
        <v>203</v>
      </c>
      <c r="E31" s="34">
        <v>93</v>
      </c>
      <c r="F31" s="34">
        <v>115.91</v>
      </c>
      <c r="G31" s="34">
        <v>26.39</v>
      </c>
      <c r="H31" s="34">
        <v>78</v>
      </c>
      <c r="I31" s="35"/>
      <c r="J31" s="36">
        <f t="shared" si="1"/>
        <v>516.3</v>
      </c>
      <c r="K31" s="59">
        <f>$K23*50%/J33</f>
        <v>74.65899010089473</v>
      </c>
    </row>
    <row r="32" spans="1:11" ht="13.5" thickBot="1">
      <c r="A32" s="55"/>
      <c r="B32" s="57" t="s">
        <v>22</v>
      </c>
      <c r="C32" s="58"/>
      <c r="D32" s="34">
        <v>2</v>
      </c>
      <c r="E32" s="34">
        <v>2</v>
      </c>
      <c r="F32" s="34">
        <v>2</v>
      </c>
      <c r="G32" s="34">
        <v>1</v>
      </c>
      <c r="H32" s="34">
        <v>2</v>
      </c>
      <c r="I32" s="35"/>
      <c r="J32" s="36">
        <f t="shared" si="1"/>
        <v>9</v>
      </c>
      <c r="K32" s="60"/>
    </row>
    <row r="33" spans="1:11" ht="13.5" thickBot="1">
      <c r="A33" s="55"/>
      <c r="B33" s="62" t="s">
        <v>18</v>
      </c>
      <c r="C33" s="63"/>
      <c r="D33" s="27">
        <f>D31+D32</f>
        <v>205</v>
      </c>
      <c r="E33" s="27">
        <f>E31+E32</f>
        <v>95</v>
      </c>
      <c r="F33" s="27">
        <f>F31+F32</f>
        <v>117.91</v>
      </c>
      <c r="G33" s="27">
        <f>G31+G32</f>
        <v>27.39</v>
      </c>
      <c r="H33" s="27">
        <f>H31+H32</f>
        <v>80</v>
      </c>
      <c r="I33" s="29"/>
      <c r="J33" s="37">
        <f t="shared" si="1"/>
        <v>525.3</v>
      </c>
      <c r="K33" s="60"/>
    </row>
    <row r="34" spans="1:11" ht="13.5" thickBot="1">
      <c r="A34" s="56"/>
      <c r="B34" s="64" t="s">
        <v>19</v>
      </c>
      <c r="C34" s="65"/>
      <c r="D34" s="38">
        <f>D33*$K31</f>
        <v>15305.09297068342</v>
      </c>
      <c r="E34" s="38">
        <f>E33*$K31</f>
        <v>7092.604059584999</v>
      </c>
      <c r="F34" s="38">
        <f>F33*$K31</f>
        <v>8803.041522796497</v>
      </c>
      <c r="G34" s="39">
        <f>G33*$K31</f>
        <v>2044.9097388635066</v>
      </c>
      <c r="H34" s="39">
        <f>H33*$K31</f>
        <v>5972.719208071578</v>
      </c>
      <c r="I34" s="29"/>
      <c r="J34" s="40">
        <f t="shared" si="1"/>
        <v>39218.3675</v>
      </c>
      <c r="K34" s="61"/>
    </row>
    <row r="35" spans="1:10" ht="12.75">
      <c r="A35" s="46" t="s">
        <v>23</v>
      </c>
      <c r="B35" s="47"/>
      <c r="C35" s="48"/>
      <c r="D35" s="52">
        <f>D30+D34</f>
        <v>24281.687505994087</v>
      </c>
      <c r="E35" s="52">
        <f>E30+E34</f>
        <v>14448.424581575684</v>
      </c>
      <c r="F35" s="52">
        <f>F30+F34</f>
        <v>18909.814245087597</v>
      </c>
      <c r="G35" s="41">
        <f>G30+G34</f>
        <v>7031.906702924987</v>
      </c>
      <c r="H35" s="41">
        <f>H30+H34</f>
        <v>13764.90196441764</v>
      </c>
      <c r="I35" s="43"/>
      <c r="J35" s="44">
        <f>SUM(D35:I36)</f>
        <v>78436.73499999999</v>
      </c>
    </row>
    <row r="36" spans="1:10" ht="13.5" thickBot="1">
      <c r="A36" s="49"/>
      <c r="B36" s="50"/>
      <c r="C36" s="51"/>
      <c r="D36" s="53"/>
      <c r="E36" s="53"/>
      <c r="F36" s="53"/>
      <c r="G36" s="42"/>
      <c r="H36" s="42"/>
      <c r="I36" s="43"/>
      <c r="J36" s="45"/>
    </row>
    <row r="39" spans="1:11" ht="18">
      <c r="A39" s="3" t="s">
        <v>25</v>
      </c>
      <c r="I39" s="4"/>
      <c r="J39" s="5" t="str">
        <f>A39</f>
        <v>OCTOMBRIE</v>
      </c>
      <c r="K39" s="6">
        <v>78436.73499999999</v>
      </c>
    </row>
    <row r="40" ht="14.25" thickBot="1">
      <c r="K40" s="7"/>
    </row>
    <row r="41" spans="1:11" ht="79.5" thickBot="1">
      <c r="A41" s="8" t="s">
        <v>2</v>
      </c>
      <c r="B41" s="8" t="s">
        <v>3</v>
      </c>
      <c r="C41" s="8" t="s">
        <v>4</v>
      </c>
      <c r="D41" s="9" t="s">
        <v>5</v>
      </c>
      <c r="E41" s="9" t="s">
        <v>6</v>
      </c>
      <c r="F41" s="9" t="s">
        <v>7</v>
      </c>
      <c r="G41" s="10" t="s">
        <v>8</v>
      </c>
      <c r="H41" s="9" t="s">
        <v>9</v>
      </c>
      <c r="I41" s="11"/>
      <c r="J41" s="12" t="s">
        <v>10</v>
      </c>
      <c r="K41" s="13" t="s">
        <v>11</v>
      </c>
    </row>
    <row r="42" spans="1:11" ht="53.25" thickBot="1">
      <c r="A42" s="66" t="s">
        <v>12</v>
      </c>
      <c r="B42" s="14" t="s">
        <v>13</v>
      </c>
      <c r="C42" s="15" t="s">
        <v>14</v>
      </c>
      <c r="D42" s="16">
        <v>116</v>
      </c>
      <c r="E42" s="16">
        <v>90</v>
      </c>
      <c r="F42" s="16">
        <v>122.13</v>
      </c>
      <c r="G42" s="16">
        <v>40</v>
      </c>
      <c r="H42" s="16">
        <v>55</v>
      </c>
      <c r="I42" s="17"/>
      <c r="J42" s="18">
        <f>SUM(D42:I42)</f>
        <v>423.13</v>
      </c>
      <c r="K42" s="59">
        <f>$K39*50%/J45</f>
        <v>62.33746205076851</v>
      </c>
    </row>
    <row r="43" spans="1:11" ht="39.75" thickBot="1">
      <c r="A43" s="67"/>
      <c r="B43" s="19" t="s">
        <v>15</v>
      </c>
      <c r="C43" s="20" t="s">
        <v>16</v>
      </c>
      <c r="D43" s="21">
        <v>20</v>
      </c>
      <c r="E43" s="21">
        <v>20</v>
      </c>
      <c r="F43" s="21">
        <v>40</v>
      </c>
      <c r="G43" s="21">
        <v>40</v>
      </c>
      <c r="H43" s="21">
        <v>40</v>
      </c>
      <c r="I43" s="22"/>
      <c r="J43" s="23">
        <f aca="true" t="shared" si="2" ref="J43:J50">SUM(D43:I43)</f>
        <v>160</v>
      </c>
      <c r="K43" s="60"/>
    </row>
    <row r="44" spans="1:11" ht="53.25" thickBot="1">
      <c r="A44" s="67"/>
      <c r="B44" s="19" t="s">
        <v>17</v>
      </c>
      <c r="C44" s="24" t="s">
        <v>16</v>
      </c>
      <c r="D44" s="25">
        <v>8</v>
      </c>
      <c r="E44" s="25">
        <v>8</v>
      </c>
      <c r="F44" s="25">
        <v>0</v>
      </c>
      <c r="G44" s="25">
        <v>0</v>
      </c>
      <c r="H44" s="25">
        <v>30</v>
      </c>
      <c r="I44" s="22"/>
      <c r="J44" s="26">
        <f t="shared" si="2"/>
        <v>46</v>
      </c>
      <c r="K44" s="60"/>
    </row>
    <row r="45" spans="1:11" ht="13.5" thickBot="1">
      <c r="A45" s="67"/>
      <c r="B45" s="62" t="s">
        <v>18</v>
      </c>
      <c r="C45" s="63"/>
      <c r="D45" s="27">
        <f>D42+D43+D44</f>
        <v>144</v>
      </c>
      <c r="E45" s="27">
        <f>E42+E43+E44</f>
        <v>118</v>
      </c>
      <c r="F45" s="27">
        <f>F42+F43+F44</f>
        <v>162.13</v>
      </c>
      <c r="G45" s="28">
        <f>G42+G43+G44</f>
        <v>80</v>
      </c>
      <c r="H45" s="28">
        <f>H42+H43+H44</f>
        <v>125</v>
      </c>
      <c r="I45" s="29"/>
      <c r="J45" s="30">
        <f t="shared" si="2"/>
        <v>629.13</v>
      </c>
      <c r="K45" s="60"/>
    </row>
    <row r="46" spans="1:11" ht="13.5" thickBot="1">
      <c r="A46" s="68"/>
      <c r="B46" s="69" t="s">
        <v>19</v>
      </c>
      <c r="C46" s="70"/>
      <c r="D46" s="31">
        <f>D45*$K42</f>
        <v>8976.594535310665</v>
      </c>
      <c r="E46" s="31">
        <f>E45*$K42</f>
        <v>7355.820521990684</v>
      </c>
      <c r="F46" s="31">
        <f>F45*$K42</f>
        <v>10106.772722291098</v>
      </c>
      <c r="G46" s="32">
        <f>G45*$K42</f>
        <v>4986.996964061481</v>
      </c>
      <c r="H46" s="32">
        <f>H45*$K42</f>
        <v>7792.182756346064</v>
      </c>
      <c r="I46" s="29"/>
      <c r="J46" s="33">
        <f t="shared" si="2"/>
        <v>39218.36749999999</v>
      </c>
      <c r="K46" s="61"/>
    </row>
    <row r="47" spans="1:11" ht="13.5" thickBot="1">
      <c r="A47" s="54" t="s">
        <v>20</v>
      </c>
      <c r="B47" s="57" t="s">
        <v>21</v>
      </c>
      <c r="C47" s="58"/>
      <c r="D47" s="34">
        <v>203</v>
      </c>
      <c r="E47" s="34">
        <v>93</v>
      </c>
      <c r="F47" s="34">
        <v>115.91</v>
      </c>
      <c r="G47" s="34">
        <v>26.39</v>
      </c>
      <c r="H47" s="34">
        <v>78</v>
      </c>
      <c r="I47" s="35"/>
      <c r="J47" s="36">
        <f t="shared" si="2"/>
        <v>516.3</v>
      </c>
      <c r="K47" s="59">
        <f>$K39*50%/J49</f>
        <v>74.65899010089473</v>
      </c>
    </row>
    <row r="48" spans="1:11" ht="13.5" thickBot="1">
      <c r="A48" s="55"/>
      <c r="B48" s="57" t="s">
        <v>22</v>
      </c>
      <c r="C48" s="58"/>
      <c r="D48" s="34">
        <v>2</v>
      </c>
      <c r="E48" s="34">
        <v>2</v>
      </c>
      <c r="F48" s="34">
        <v>2</v>
      </c>
      <c r="G48" s="34">
        <v>1</v>
      </c>
      <c r="H48" s="34">
        <v>2</v>
      </c>
      <c r="I48" s="35"/>
      <c r="J48" s="36">
        <f t="shared" si="2"/>
        <v>9</v>
      </c>
      <c r="K48" s="60"/>
    </row>
    <row r="49" spans="1:11" ht="13.5" thickBot="1">
      <c r="A49" s="55"/>
      <c r="B49" s="62" t="s">
        <v>18</v>
      </c>
      <c r="C49" s="63"/>
      <c r="D49" s="27">
        <f>D47+D48</f>
        <v>205</v>
      </c>
      <c r="E49" s="27">
        <f>E47+E48</f>
        <v>95</v>
      </c>
      <c r="F49" s="27">
        <f>F47+F48</f>
        <v>117.91</v>
      </c>
      <c r="G49" s="27">
        <f>G47+G48</f>
        <v>27.39</v>
      </c>
      <c r="H49" s="27">
        <f>H47+H48</f>
        <v>80</v>
      </c>
      <c r="I49" s="29"/>
      <c r="J49" s="37">
        <f t="shared" si="2"/>
        <v>525.3</v>
      </c>
      <c r="K49" s="60"/>
    </row>
    <row r="50" spans="1:11" ht="13.5" thickBot="1">
      <c r="A50" s="56"/>
      <c r="B50" s="64" t="s">
        <v>19</v>
      </c>
      <c r="C50" s="65"/>
      <c r="D50" s="38">
        <f>D49*$K47</f>
        <v>15305.09297068342</v>
      </c>
      <c r="E50" s="38">
        <f>E49*$K47</f>
        <v>7092.604059584999</v>
      </c>
      <c r="F50" s="38">
        <f>F49*$K47</f>
        <v>8803.041522796497</v>
      </c>
      <c r="G50" s="39">
        <f>G49*$K47</f>
        <v>2044.9097388635066</v>
      </c>
      <c r="H50" s="39">
        <f>H49*$K47</f>
        <v>5972.719208071578</v>
      </c>
      <c r="I50" s="29"/>
      <c r="J50" s="40">
        <f t="shared" si="2"/>
        <v>39218.3675</v>
      </c>
      <c r="K50" s="61"/>
    </row>
    <row r="51" spans="1:10" ht="12.75">
      <c r="A51" s="46" t="s">
        <v>23</v>
      </c>
      <c r="B51" s="47"/>
      <c r="C51" s="48"/>
      <c r="D51" s="52">
        <f>D46+D50</f>
        <v>24281.687505994087</v>
      </c>
      <c r="E51" s="52">
        <f>E46+E50</f>
        <v>14448.424581575684</v>
      </c>
      <c r="F51" s="52">
        <f>F46+F50</f>
        <v>18909.814245087597</v>
      </c>
      <c r="G51" s="41">
        <f>G46+G50</f>
        <v>7031.906702924987</v>
      </c>
      <c r="H51" s="41">
        <f>H46+H50</f>
        <v>13764.90196441764</v>
      </c>
      <c r="I51" s="43"/>
      <c r="J51" s="44">
        <f>SUM(D51:I52)</f>
        <v>78436.73499999999</v>
      </c>
    </row>
    <row r="52" spans="1:10" ht="13.5" thickBot="1">
      <c r="A52" s="49"/>
      <c r="B52" s="50"/>
      <c r="C52" s="51"/>
      <c r="D52" s="53"/>
      <c r="E52" s="53"/>
      <c r="F52" s="53"/>
      <c r="G52" s="42"/>
      <c r="H52" s="42"/>
      <c r="I52" s="43"/>
      <c r="J52" s="45"/>
    </row>
    <row r="55" spans="1:11" ht="18">
      <c r="A55" s="3" t="s">
        <v>26</v>
      </c>
      <c r="I55" s="4"/>
      <c r="J55" s="5" t="str">
        <f>A55</f>
        <v>NOIEMBRIE</v>
      </c>
      <c r="K55" s="6">
        <v>67563.26500000001</v>
      </c>
    </row>
    <row r="56" ht="14.25" thickBot="1">
      <c r="K56" s="7"/>
    </row>
    <row r="57" spans="1:11" ht="79.5" thickBot="1">
      <c r="A57" s="8" t="s">
        <v>2</v>
      </c>
      <c r="B57" s="8" t="s">
        <v>3</v>
      </c>
      <c r="C57" s="8" t="s">
        <v>4</v>
      </c>
      <c r="D57" s="9" t="s">
        <v>5</v>
      </c>
      <c r="E57" s="9" t="s">
        <v>6</v>
      </c>
      <c r="F57" s="9" t="s">
        <v>7</v>
      </c>
      <c r="G57" s="10" t="s">
        <v>8</v>
      </c>
      <c r="H57" s="9" t="s">
        <v>9</v>
      </c>
      <c r="I57" s="11"/>
      <c r="J57" s="12" t="s">
        <v>10</v>
      </c>
      <c r="K57" s="13" t="s">
        <v>11</v>
      </c>
    </row>
    <row r="58" spans="1:11" ht="53.25" thickBot="1">
      <c r="A58" s="66" t="s">
        <v>12</v>
      </c>
      <c r="B58" s="14" t="s">
        <v>13</v>
      </c>
      <c r="C58" s="15" t="s">
        <v>14</v>
      </c>
      <c r="D58" s="16">
        <v>116</v>
      </c>
      <c r="E58" s="16">
        <v>90</v>
      </c>
      <c r="F58" s="16">
        <v>122.13</v>
      </c>
      <c r="G58" s="16">
        <v>40</v>
      </c>
      <c r="H58" s="16">
        <v>55</v>
      </c>
      <c r="I58" s="17"/>
      <c r="J58" s="18">
        <f>SUM(D58:I58)</f>
        <v>423.13</v>
      </c>
      <c r="K58" s="59">
        <f>$K55*50%/J61</f>
        <v>53.695790218237896</v>
      </c>
    </row>
    <row r="59" spans="1:11" ht="39.75" thickBot="1">
      <c r="A59" s="67"/>
      <c r="B59" s="19" t="s">
        <v>15</v>
      </c>
      <c r="C59" s="20" t="s">
        <v>16</v>
      </c>
      <c r="D59" s="21">
        <v>20</v>
      </c>
      <c r="E59" s="21">
        <v>20</v>
      </c>
      <c r="F59" s="21">
        <v>40</v>
      </c>
      <c r="G59" s="21">
        <v>40</v>
      </c>
      <c r="H59" s="21">
        <v>40</v>
      </c>
      <c r="I59" s="22"/>
      <c r="J59" s="23">
        <f aca="true" t="shared" si="3" ref="J59:J66">SUM(D59:I59)</f>
        <v>160</v>
      </c>
      <c r="K59" s="60"/>
    </row>
    <row r="60" spans="1:11" ht="53.25" thickBot="1">
      <c r="A60" s="67"/>
      <c r="B60" s="19" t="s">
        <v>17</v>
      </c>
      <c r="C60" s="24" t="s">
        <v>16</v>
      </c>
      <c r="D60" s="25">
        <v>8</v>
      </c>
      <c r="E60" s="25">
        <v>8</v>
      </c>
      <c r="F60" s="25">
        <v>0</v>
      </c>
      <c r="G60" s="25">
        <v>0</v>
      </c>
      <c r="H60" s="25">
        <v>30</v>
      </c>
      <c r="I60" s="22"/>
      <c r="J60" s="26">
        <f t="shared" si="3"/>
        <v>46</v>
      </c>
      <c r="K60" s="60"/>
    </row>
    <row r="61" spans="1:11" ht="13.5" thickBot="1">
      <c r="A61" s="67"/>
      <c r="B61" s="62" t="s">
        <v>18</v>
      </c>
      <c r="C61" s="63"/>
      <c r="D61" s="27">
        <f>D58+D59+D60</f>
        <v>144</v>
      </c>
      <c r="E61" s="27">
        <f>E58+E59+E60</f>
        <v>118</v>
      </c>
      <c r="F61" s="27">
        <f>F58+F59+F60</f>
        <v>162.13</v>
      </c>
      <c r="G61" s="28">
        <f>G58+G59+G60</f>
        <v>80</v>
      </c>
      <c r="H61" s="28">
        <f>H58+H59+H60</f>
        <v>125</v>
      </c>
      <c r="I61" s="29"/>
      <c r="J61" s="30">
        <f t="shared" si="3"/>
        <v>629.13</v>
      </c>
      <c r="K61" s="60"/>
    </row>
    <row r="62" spans="1:11" ht="13.5" thickBot="1">
      <c r="A62" s="68"/>
      <c r="B62" s="69" t="s">
        <v>19</v>
      </c>
      <c r="C62" s="70"/>
      <c r="D62" s="31">
        <f>D61*$K58</f>
        <v>7732.193791426257</v>
      </c>
      <c r="E62" s="31">
        <f>E61*$K58</f>
        <v>6336.103245752071</v>
      </c>
      <c r="F62" s="31">
        <f>F61*$K58</f>
        <v>8705.69846808291</v>
      </c>
      <c r="G62" s="32">
        <f>G61*$K58</f>
        <v>4295.663217459031</v>
      </c>
      <c r="H62" s="32">
        <f>H61*$K58</f>
        <v>6711.973777279737</v>
      </c>
      <c r="I62" s="29"/>
      <c r="J62" s="33">
        <f t="shared" si="3"/>
        <v>33781.63250000001</v>
      </c>
      <c r="K62" s="61"/>
    </row>
    <row r="63" spans="1:11" ht="13.5" thickBot="1">
      <c r="A63" s="54" t="s">
        <v>20</v>
      </c>
      <c r="B63" s="57" t="s">
        <v>21</v>
      </c>
      <c r="C63" s="58"/>
      <c r="D63" s="34">
        <v>203</v>
      </c>
      <c r="E63" s="34">
        <v>93</v>
      </c>
      <c r="F63" s="34">
        <v>115.91</v>
      </c>
      <c r="G63" s="34">
        <v>26.39</v>
      </c>
      <c r="H63" s="34">
        <v>78</v>
      </c>
      <c r="I63" s="35"/>
      <c r="J63" s="36">
        <f t="shared" si="3"/>
        <v>516.3</v>
      </c>
      <c r="K63" s="59">
        <f>$K55*50%/J65</f>
        <v>64.30921854178567</v>
      </c>
    </row>
    <row r="64" spans="1:11" ht="13.5" thickBot="1">
      <c r="A64" s="55"/>
      <c r="B64" s="57" t="s">
        <v>22</v>
      </c>
      <c r="C64" s="58"/>
      <c r="D64" s="34">
        <v>2</v>
      </c>
      <c r="E64" s="34">
        <v>2</v>
      </c>
      <c r="F64" s="34">
        <v>2</v>
      </c>
      <c r="G64" s="34">
        <v>1</v>
      </c>
      <c r="H64" s="34">
        <v>2</v>
      </c>
      <c r="I64" s="35"/>
      <c r="J64" s="36">
        <f t="shared" si="3"/>
        <v>9</v>
      </c>
      <c r="K64" s="60"/>
    </row>
    <row r="65" spans="1:11" ht="13.5" thickBot="1">
      <c r="A65" s="55"/>
      <c r="B65" s="62" t="s">
        <v>18</v>
      </c>
      <c r="C65" s="63"/>
      <c r="D65" s="27">
        <f>D63+D64</f>
        <v>205</v>
      </c>
      <c r="E65" s="27">
        <f>E63+E64</f>
        <v>95</v>
      </c>
      <c r="F65" s="27">
        <f>F63+F64</f>
        <v>117.91</v>
      </c>
      <c r="G65" s="27">
        <f>G63+G64</f>
        <v>27.39</v>
      </c>
      <c r="H65" s="27">
        <f>H63+H64</f>
        <v>80</v>
      </c>
      <c r="I65" s="29"/>
      <c r="J65" s="37">
        <f t="shared" si="3"/>
        <v>525.3</v>
      </c>
      <c r="K65" s="60"/>
    </row>
    <row r="66" spans="1:11" ht="13.5" thickBot="1">
      <c r="A66" s="56"/>
      <c r="B66" s="64" t="s">
        <v>19</v>
      </c>
      <c r="C66" s="65"/>
      <c r="D66" s="38">
        <f>D65*$K63</f>
        <v>13183.389801066061</v>
      </c>
      <c r="E66" s="38">
        <f>E65*$K63</f>
        <v>6109.375761469639</v>
      </c>
      <c r="F66" s="38">
        <f>F65*$K63</f>
        <v>7582.699958261948</v>
      </c>
      <c r="G66" s="39">
        <f>G65*$K63</f>
        <v>1761.4294958595094</v>
      </c>
      <c r="H66" s="39">
        <f>H65*$K63</f>
        <v>5144.737483342853</v>
      </c>
      <c r="I66" s="29"/>
      <c r="J66" s="40">
        <f t="shared" si="3"/>
        <v>33781.63250000001</v>
      </c>
      <c r="K66" s="61"/>
    </row>
    <row r="67" spans="1:10" ht="12.75">
      <c r="A67" s="46" t="s">
        <v>23</v>
      </c>
      <c r="B67" s="47"/>
      <c r="C67" s="48"/>
      <c r="D67" s="52">
        <f>D62+D66</f>
        <v>20915.58359249232</v>
      </c>
      <c r="E67" s="52">
        <f>E62+E66</f>
        <v>12445.479007221711</v>
      </c>
      <c r="F67" s="52">
        <f>F62+F66</f>
        <v>16288.398426344858</v>
      </c>
      <c r="G67" s="41">
        <f>G62+G66</f>
        <v>6057.0927133185405</v>
      </c>
      <c r="H67" s="41">
        <f>H62+H66</f>
        <v>11856.71126062259</v>
      </c>
      <c r="I67" s="43"/>
      <c r="J67" s="44">
        <f>SUM(D67:I68)</f>
        <v>67563.26500000001</v>
      </c>
    </row>
    <row r="68" spans="1:10" ht="13.5" thickBot="1">
      <c r="A68" s="49"/>
      <c r="B68" s="50"/>
      <c r="C68" s="51"/>
      <c r="D68" s="53"/>
      <c r="E68" s="53"/>
      <c r="F68" s="53"/>
      <c r="G68" s="42"/>
      <c r="H68" s="42"/>
      <c r="I68" s="43"/>
      <c r="J68" s="45"/>
    </row>
  </sheetData>
  <mergeCells count="72">
    <mergeCell ref="A10:A14"/>
    <mergeCell ref="K10:K14"/>
    <mergeCell ref="B13:C13"/>
    <mergeCell ref="B14:C14"/>
    <mergeCell ref="A15:A18"/>
    <mergeCell ref="B15:C15"/>
    <mergeCell ref="K15:K18"/>
    <mergeCell ref="B16:C16"/>
    <mergeCell ref="B17:C17"/>
    <mergeCell ref="B18:C18"/>
    <mergeCell ref="A19:C20"/>
    <mergeCell ref="D19:D20"/>
    <mergeCell ref="E19:E20"/>
    <mergeCell ref="F19:F20"/>
    <mergeCell ref="G19:G20"/>
    <mergeCell ref="H19:H20"/>
    <mergeCell ref="I19:I20"/>
    <mergeCell ref="J19:J20"/>
    <mergeCell ref="A26:A30"/>
    <mergeCell ref="K26:K30"/>
    <mergeCell ref="B29:C29"/>
    <mergeCell ref="B30:C30"/>
    <mergeCell ref="A31:A34"/>
    <mergeCell ref="B31:C31"/>
    <mergeCell ref="K31:K34"/>
    <mergeCell ref="B32:C32"/>
    <mergeCell ref="B33:C33"/>
    <mergeCell ref="B34:C34"/>
    <mergeCell ref="A35:C36"/>
    <mergeCell ref="D35:D36"/>
    <mergeCell ref="E35:E36"/>
    <mergeCell ref="F35:F36"/>
    <mergeCell ref="G35:G36"/>
    <mergeCell ref="H35:H36"/>
    <mergeCell ref="I35:I36"/>
    <mergeCell ref="J35:J36"/>
    <mergeCell ref="A42:A46"/>
    <mergeCell ref="K42:K46"/>
    <mergeCell ref="B45:C45"/>
    <mergeCell ref="B46:C46"/>
    <mergeCell ref="A47:A50"/>
    <mergeCell ref="B47:C47"/>
    <mergeCell ref="K47:K50"/>
    <mergeCell ref="B48:C48"/>
    <mergeCell ref="B49:C49"/>
    <mergeCell ref="B50:C50"/>
    <mergeCell ref="A51:C52"/>
    <mergeCell ref="D51:D52"/>
    <mergeCell ref="E51:E52"/>
    <mergeCell ref="F51:F52"/>
    <mergeCell ref="G51:G52"/>
    <mergeCell ref="H51:H52"/>
    <mergeCell ref="I51:I52"/>
    <mergeCell ref="J51:J52"/>
    <mergeCell ref="A58:A62"/>
    <mergeCell ref="K58:K62"/>
    <mergeCell ref="B61:C61"/>
    <mergeCell ref="B62:C62"/>
    <mergeCell ref="A63:A66"/>
    <mergeCell ref="B63:C63"/>
    <mergeCell ref="K63:K66"/>
    <mergeCell ref="B64:C64"/>
    <mergeCell ref="B65:C65"/>
    <mergeCell ref="B66:C66"/>
    <mergeCell ref="A67:C68"/>
    <mergeCell ref="D67:D68"/>
    <mergeCell ref="E67:E68"/>
    <mergeCell ref="F67:F68"/>
    <mergeCell ref="G67:G68"/>
    <mergeCell ref="H67:H68"/>
    <mergeCell ref="I67:I68"/>
    <mergeCell ref="J67:J6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egnandt</cp:lastModifiedBy>
  <dcterms:created xsi:type="dcterms:W3CDTF">2021-08-02T04:26:33Z</dcterms:created>
  <dcterms:modified xsi:type="dcterms:W3CDTF">2021-08-03T09:48:55Z</dcterms:modified>
  <cp:category/>
  <cp:version/>
  <cp:contentType/>
  <cp:contentStatus/>
</cp:coreProperties>
</file>